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FE9DB59-0EA7-4F6C-A3B5-373EB0AAC421}" xr6:coauthVersionLast="45" xr6:coauthVersionMax="45" xr10:uidLastSave="{00000000-0000-0000-0000-000000000000}"/>
  <bookViews>
    <workbookView xWindow="3030" yWindow="810" windowWidth="21630" windowHeight="147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9" i="1"/>
  <c r="K21" i="1"/>
  <c r="I15" i="1"/>
  <c r="I16" i="1"/>
  <c r="I17" i="1"/>
  <c r="I19" i="1"/>
  <c r="I21" i="1"/>
  <c r="I13" i="1"/>
  <c r="D20" i="1" l="1"/>
  <c r="L19" i="1"/>
  <c r="L16" i="1"/>
  <c r="L21" i="1"/>
  <c r="I14" i="1"/>
  <c r="L14" i="1" s="1"/>
  <c r="D18" i="1"/>
  <c r="K20" i="1" l="1"/>
  <c r="I20" i="1"/>
  <c r="K18" i="1"/>
  <c r="I18" i="1"/>
  <c r="L15" i="1"/>
  <c r="L17" i="1"/>
  <c r="L13" i="1"/>
  <c r="L20" i="1"/>
  <c r="I10" i="1"/>
  <c r="K12" i="1"/>
  <c r="I12" i="1"/>
  <c r="I22" i="1" l="1"/>
  <c r="L18" i="1"/>
  <c r="K10" i="1"/>
  <c r="K11" i="1"/>
  <c r="K22" i="1" l="1"/>
  <c r="L11" i="1"/>
  <c r="L10" i="1"/>
  <c r="L12" i="1"/>
  <c r="L22" i="1" l="1"/>
  <c r="L23" i="1" s="1"/>
  <c r="L24" i="1" s="1"/>
</calcChain>
</file>

<file path=xl/sharedStrings.xml><?xml version="1.0" encoding="utf-8"?>
<sst xmlns="http://schemas.openxmlformats.org/spreadsheetml/2006/main" count="50" uniqueCount="43">
  <si>
    <t>№ п/п</t>
  </si>
  <si>
    <t>Наименование работ</t>
  </si>
  <si>
    <t>Объем работ</t>
  </si>
  <si>
    <t>Итоговая Стоимость работ с НДС, руб.</t>
  </si>
  <si>
    <t>м3</t>
  </si>
  <si>
    <t>Бетон с доставкой и насосом руб/тн с НДС</t>
  </si>
  <si>
    <t>Арматура, руб/тн. с НДС</t>
  </si>
  <si>
    <t xml:space="preserve">ВСЕГО стоимость          с НДС, руб. </t>
  </si>
  <si>
    <t>Единичная расценка работ  с НДС, руб.</t>
  </si>
  <si>
    <t>Коэффициент армирования (0,07/0,09/0,2/0,25)</t>
  </si>
  <si>
    <t xml:space="preserve">Итоговая стоимость материалов, руб. с НДС </t>
  </si>
  <si>
    <t>Единичные расценки материалов</t>
  </si>
  <si>
    <t>Другие материалы (песок, ПГС и т.п.), руб/тн. с НДС</t>
  </si>
  <si>
    <t>ЕД. изм</t>
  </si>
  <si>
    <t>м пог</t>
  </si>
  <si>
    <t>Подрезка существующей плиты пола шворезчиком</t>
  </si>
  <si>
    <t>м2</t>
  </si>
  <si>
    <t>Устройство плинтуса из кварца и пурцема по периметру стен</t>
  </si>
  <si>
    <t>Устройство стяжки из бетона В25, арм. 8 мм 150*150, с уклонами (толщ ср 100 мм на м кв)</t>
  </si>
  <si>
    <t>м кв</t>
  </si>
  <si>
    <t>Устройство гидроизоляции из линокрома в один слой</t>
  </si>
  <si>
    <t>Устройство чистового пола из полиуретанцемента в помещении цехов , толщиной  5мм</t>
  </si>
  <si>
    <t>Устройство деформационных швов от существующих конструкций Велотерм 5 мм, заполненение верха шва пу герметиком</t>
  </si>
  <si>
    <t>Нарезка технологических штроб в стяжке вокруг фундаметов, трапов, по периметру  помещений</t>
  </si>
  <si>
    <t>Устройство и герметизация швов деформационных из QTP 4570 (термостойкой полимочевины) (5,75 кг 1 ведро) по трапам, фундаментам</t>
  </si>
  <si>
    <t>м куб</t>
  </si>
  <si>
    <t>Отсыпка ПГС с уплотнением</t>
  </si>
  <si>
    <t>Демонтаж старого пола с вывозом на улицу</t>
  </si>
  <si>
    <t xml:space="preserve">Нарезка швов в стяжке и пурцеме деформационных по осям колонн  с укладкой шнура Велотерм, заполнением ПУ герметиком </t>
  </si>
  <si>
    <t>Устройство силовой плиты 200мм(арм. до 80 кг/м3)  бетон B25 W4 F150, с укладкой мембраны плантер</t>
  </si>
  <si>
    <t>Таблица для предоставления КП по устройству чистовых полов 4го этапа реконструкции.</t>
  </si>
  <si>
    <t>Указать название компании</t>
  </si>
  <si>
    <t>указать ИНН / КПП</t>
  </si>
  <si>
    <t>указать наличие / отсутствие СРО на данные виды работ</t>
  </si>
  <si>
    <t>Итого с НДС, руб</t>
  </si>
  <si>
    <t>НДС, руб</t>
  </si>
  <si>
    <t>Итого без НДС, руб</t>
  </si>
  <si>
    <t>Условия гарантии</t>
  </si>
  <si>
    <t>Порядок расчётов, предоплата</t>
  </si>
  <si>
    <t>Указать срок гарантии, минимум 60 мес.</t>
  </si>
  <si>
    <t>Указать порядок оплаты, размер авансового платежа.</t>
  </si>
  <si>
    <t>Опыт работ</t>
  </si>
  <si>
    <t xml:space="preserve">Указать объекты ранее выполненных подобных работ.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</si>
</sst>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3" fontId="8" fillId="2" borderId="3" xfId="0" applyNumberFormat="1" applyFont="1" applyFill="1" applyBorder="1"/>
    <xf numFmtId="3" fontId="8" fillId="2" borderId="4" xfId="0" applyNumberFormat="1" applyFont="1" applyFill="1" applyBorder="1"/>
    <xf numFmtId="3" fontId="8" fillId="2" borderId="15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8" fillId="2" borderId="9" xfId="0" applyNumberFormat="1" applyFont="1" applyFill="1" applyBorder="1"/>
    <xf numFmtId="0" fontId="5" fillId="0" borderId="24" xfId="0" applyFont="1" applyBorder="1" applyAlignment="1">
      <alignment horizontal="center" vertical="center" wrapText="1"/>
    </xf>
    <xf numFmtId="0" fontId="2" fillId="0" borderId="2" xfId="0" applyFont="1" applyBorder="1"/>
    <xf numFmtId="3" fontId="8" fillId="3" borderId="22" xfId="0" applyNumberFormat="1" applyFont="1" applyFill="1" applyBorder="1"/>
    <xf numFmtId="4" fontId="8" fillId="3" borderId="22" xfId="0" applyNumberFormat="1" applyFont="1" applyFill="1" applyBorder="1"/>
    <xf numFmtId="0" fontId="3" fillId="0" borderId="24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26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17" xfId="0" applyFont="1" applyBorder="1"/>
    <xf numFmtId="0" fontId="5" fillId="0" borderId="23" xfId="0" applyFont="1" applyBorder="1" applyAlignment="1">
      <alignment horizontal="center" vertical="center" wrapText="1"/>
    </xf>
    <xf numFmtId="3" fontId="8" fillId="3" borderId="21" xfId="0" applyNumberFormat="1" applyFont="1" applyFill="1" applyBorder="1"/>
    <xf numFmtId="3" fontId="8" fillId="0" borderId="25" xfId="0" applyNumberFormat="1" applyFont="1" applyFill="1" applyBorder="1"/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7" fillId="2" borderId="3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8" fillId="3" borderId="13" xfId="0" applyNumberFormat="1" applyFont="1" applyFill="1" applyBorder="1"/>
    <xf numFmtId="3" fontId="8" fillId="3" borderId="28" xfId="0" applyNumberFormat="1" applyFont="1" applyFill="1" applyBorder="1"/>
    <xf numFmtId="0" fontId="5" fillId="0" borderId="28" xfId="0" applyFont="1" applyBorder="1" applyAlignment="1">
      <alignment horizontal="center" vertical="center" wrapText="1"/>
    </xf>
    <xf numFmtId="3" fontId="8" fillId="0" borderId="27" xfId="0" applyNumberFormat="1" applyFont="1" applyBorder="1"/>
    <xf numFmtId="3" fontId="8" fillId="0" borderId="13" xfId="0" applyNumberFormat="1" applyFont="1" applyBorder="1"/>
    <xf numFmtId="3" fontId="8" fillId="0" borderId="13" xfId="0" applyNumberFormat="1" applyFont="1" applyFill="1" applyBorder="1"/>
    <xf numFmtId="3" fontId="8" fillId="3" borderId="5" xfId="0" applyNumberFormat="1" applyFont="1" applyFill="1" applyBorder="1"/>
    <xf numFmtId="3" fontId="8" fillId="3" borderId="30" xfId="0" applyNumberFormat="1" applyFont="1" applyFill="1" applyBorder="1"/>
    <xf numFmtId="3" fontId="8" fillId="3" borderId="18" xfId="0" applyNumberFormat="1" applyFont="1" applyFill="1" applyBorder="1"/>
    <xf numFmtId="0" fontId="2" fillId="0" borderId="31" xfId="0" applyFont="1" applyBorder="1"/>
    <xf numFmtId="0" fontId="2" fillId="0" borderId="19" xfId="0" applyFont="1" applyBorder="1"/>
    <xf numFmtId="3" fontId="11" fillId="2" borderId="9" xfId="0" applyNumberFormat="1" applyFont="1" applyFill="1" applyBorder="1"/>
    <xf numFmtId="0" fontId="0" fillId="0" borderId="9" xfId="0" applyBorder="1"/>
    <xf numFmtId="0" fontId="7" fillId="0" borderId="9" xfId="0" applyFont="1" applyFill="1" applyBorder="1" applyAlignment="1">
      <alignment vertical="center" wrapText="1"/>
    </xf>
    <xf numFmtId="0" fontId="0" fillId="0" borderId="33" xfId="0" applyBorder="1"/>
    <xf numFmtId="0" fontId="0" fillId="0" borderId="11" xfId="0" applyBorder="1"/>
    <xf numFmtId="0" fontId="0" fillId="0" borderId="20" xfId="0" applyBorder="1"/>
    <xf numFmtId="0" fontId="0" fillId="0" borderId="10" xfId="0" applyBorder="1"/>
    <xf numFmtId="0" fontId="0" fillId="0" borderId="34" xfId="0" applyBorder="1"/>
    <xf numFmtId="0" fontId="9" fillId="0" borderId="16" xfId="0" applyFont="1" applyBorder="1" applyAlignment="1">
      <alignment vertical="top"/>
    </xf>
    <xf numFmtId="0" fontId="7" fillId="0" borderId="31" xfId="0" applyFont="1" applyFill="1" applyBorder="1" applyAlignment="1">
      <alignment vertical="center" wrapText="1"/>
    </xf>
    <xf numFmtId="0" fontId="0" fillId="0" borderId="16" xfId="0" applyBorder="1"/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AB0A9DD-ED39-4423-BDF3-4595D8CA8E11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FB3E999-EAAA-4CCE-804D-2480C47CAE7E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41A14C5-6E65-46D9-95C4-4682CE35E68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4012C8D-6692-4C90-9E62-4E210FDDCA3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C7E0676-7236-45FF-AD81-87BB0163753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37041A6-1127-4E5A-9D9C-881DD8B5CE5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EFCF565-2926-4E99-AE85-A3F6E2011847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5475153-2FD9-4B27-93DE-FFB1CF658446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DA81F9A2-55B5-4627-B9B5-7415EA4B2D28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13</xdr:row>
      <xdr:rowOff>37721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D87C6A9-E3F3-4B56-92C3-A8DB1AEBFFF6}"/>
            </a:ext>
          </a:extLst>
        </xdr:cNvPr>
        <xdr:cNvSpPr txBox="1">
          <a:spLocks noChangeArrowheads="1"/>
        </xdr:cNvSpPr>
      </xdr:nvSpPr>
      <xdr:spPr bwMode="auto">
        <a:xfrm>
          <a:off x="5400675" y="9420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5AE716E-AE15-4815-BF05-47768EA2FCB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BAFFEEE-9875-4F24-B962-DC67FC0A6E8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56963E14-2A17-41DF-8688-1EF9EDD8AB6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06BE015-467F-40A5-A3D9-D1B4CAAF23C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CBE32B1-3660-45CD-84B6-06A436261B3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E3EFCFD-7A65-489D-8A48-84006324F1C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81EAB98-D61B-4215-B64B-BE0C556948F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9FE656B-3E27-436C-B4CC-113AE6B4255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008F0E2-3002-4416-81EF-7D200244F74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3DB3C56-B167-4157-8279-0FCBAB81305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135D0607-4D49-4C2B-AA47-6E150E50EC9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361E2D9E-4163-4A91-897E-A8100F25FDC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15EE9C84-E102-45E4-9814-808AEB0A118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A279C06-17AA-4D19-BA12-9030F30157B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E15031DB-5D39-4574-8602-6DACF6481278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D0ED56F7-4B93-45EB-BDEF-47467F245538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D8E9697A-A29B-40DC-937F-A35DB4F2AD3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343BE91A-A067-4DA7-B2A7-54855A7C40B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E3F39278-9B31-40BB-8A92-D61479D5CB3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7160252-3D71-4DCE-82A1-CE2C21E5318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23EAFA86-C82E-45EF-81D0-43EF2CBFF3C5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37811CB1-F998-4563-B97C-3B6A03BC549C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37406901-D08A-4416-934B-7BE6AE791EEB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13</xdr:row>
      <xdr:rowOff>37721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347F3E07-E1C6-4557-95FB-71A20206BA25}"/>
            </a:ext>
          </a:extLst>
        </xdr:cNvPr>
        <xdr:cNvSpPr txBox="1">
          <a:spLocks noChangeArrowheads="1"/>
        </xdr:cNvSpPr>
      </xdr:nvSpPr>
      <xdr:spPr bwMode="auto">
        <a:xfrm>
          <a:off x="5400675" y="9420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6A31CFBE-47AC-46E7-95A1-052FF8F2772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6146E6B3-66EC-40D8-A8B7-05191AB4A8B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66117995-D2D9-4D0C-A1FE-95E2141F511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C10ED42A-06A7-4D03-BE55-6752BF58706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F59EE290-C792-416A-877B-A969D571883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F8BE2C3A-4B58-4259-84FB-6F156564DF8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E068480A-19F0-425A-80AE-CE3E6A89F2B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D8CCCD69-B1CC-4E98-B126-05251BA0FC9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262841A-BD0B-4980-BB07-7973B73FFC1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A8888AD1-A506-432C-B4C6-13C94B89A35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89AE42A0-2980-4BEB-95EA-EC0A96714F88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8BFE2475-997F-4B55-82C6-AC513DC96C7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65F1DF12-470B-4275-B065-ACC7094D13E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F96B9C9-F530-4E77-8779-43390BC76A4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C7DB3F98-F64F-48D3-89AC-55BE23B3E126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D26FDB01-1C72-4C2F-AFF4-345A8F62AA49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369361D4-6BD9-411D-AA64-54CC6083BC6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396E437-78DB-4C5D-97F7-E25464BEFEA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37DC5C50-37D2-486E-94A8-79F60B65FFC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D20A349E-2CA5-4C10-9ED7-ACA8D7EE7D5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D6833202-012E-4829-BA7A-B382ECE6D869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F36D106F-840E-42E2-8553-F34B574EE11A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10</xdr:row>
      <xdr:rowOff>126423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DDFD91C2-189A-46FC-8C26-0266909105D5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13</xdr:row>
      <xdr:rowOff>37721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66B62E2B-7F29-49DA-9ABF-A096432276F5}"/>
            </a:ext>
          </a:extLst>
        </xdr:cNvPr>
        <xdr:cNvSpPr txBox="1">
          <a:spLocks noChangeArrowheads="1"/>
        </xdr:cNvSpPr>
      </xdr:nvSpPr>
      <xdr:spPr bwMode="auto">
        <a:xfrm>
          <a:off x="5400675" y="9420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B3FC0847-6EFF-4478-B29A-0BDDF96355B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486808EC-D6C4-47A6-A57A-82F35D2DC8A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9D21EC0C-0A4E-455B-A52E-31573CE936A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BC76545B-612E-4E5D-A972-9AA92E30D55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DE569167-13F2-4666-9163-0D5DC9F0185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56895F-7F9A-4032-89F4-BE8AAA064F3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631FBF10-E624-4395-8EEF-E82BA56F47A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78EC3C22-6D60-440F-8171-34DAF241DB3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EF8B55B3-868D-4DF7-B22F-DBB20E032F2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4F4151C5-CEE0-4DCB-8F66-9CC4ADD105A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65CC1FD6-1F11-4B8C-934C-F978DDD9EA3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43235871-EE2C-42E5-9FC4-87B7EAA260D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3CD3557C-1BD0-4079-84CD-52897E4DDF6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D73B1C77-0051-4ECC-B51A-1C495F50888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18</xdr:row>
      <xdr:rowOff>412967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8B98E877-9D11-4E13-9BDC-7461D3B33B36}"/>
            </a:ext>
          </a:extLst>
        </xdr:cNvPr>
        <xdr:cNvSpPr txBox="1">
          <a:spLocks noChangeArrowheads="1"/>
        </xdr:cNvSpPr>
      </xdr:nvSpPr>
      <xdr:spPr bwMode="auto">
        <a:xfrm>
          <a:off x="5400675" y="106965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18</xdr:row>
      <xdr:rowOff>412967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F88DE69A-53B6-412C-85AB-0B78FE3707C3}"/>
            </a:ext>
          </a:extLst>
        </xdr:cNvPr>
        <xdr:cNvSpPr txBox="1">
          <a:spLocks noChangeArrowheads="1"/>
        </xdr:cNvSpPr>
      </xdr:nvSpPr>
      <xdr:spPr bwMode="auto">
        <a:xfrm>
          <a:off x="5400675" y="106965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18</xdr:row>
      <xdr:rowOff>412967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F722D883-B305-44D4-B063-C2AA0CDB77D5}"/>
            </a:ext>
          </a:extLst>
        </xdr:cNvPr>
        <xdr:cNvSpPr txBox="1">
          <a:spLocks noChangeArrowheads="1"/>
        </xdr:cNvSpPr>
      </xdr:nvSpPr>
      <xdr:spPr bwMode="auto">
        <a:xfrm>
          <a:off x="5400675" y="106965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488104D6-7B8B-43F0-A0A1-51F8EFA8E3E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BB8D9C8-32CC-42B4-92EE-28F8FDBB425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944525F6-E327-46E2-81A0-0FB217EFBE2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5537F5C-5298-4850-B595-1EDE58BD49F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F648AEB3-7A70-48C4-BF02-D9BE2ABB218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8F3F3B2D-5490-4A13-BFCD-79B0D0DB8C3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68EAA6EE-3940-455D-B13B-042BA8B6AF0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339BE878-2F6E-4FED-A36C-0BA9538085C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225427D-E1EC-4531-808C-46428A78CF8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FB9548D8-9B7C-459D-A225-5322AC62DFC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240E4BBC-6A61-4980-89B2-57BE95300D8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BDCBCCF6-B7D8-4EA7-8813-065C797762E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3C65E916-D088-4C1C-A31A-E8BD39684B9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B8B5C7-0F1F-47E6-92E2-E99416CDBBE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804EA0B8-94DC-4A20-BC6D-22003D08941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AF2EDCD5-415C-4C59-8A0F-2B96A37E8F7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15CE9905-6A2D-4111-9D14-D92B7160408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74D8E97-5569-400B-9583-171F4FD597D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331659CA-0DA2-44E7-9F1E-96D9D1C93B0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A8384A83-3917-45B8-932D-D97D7F29C51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8444FF4D-8E8F-4DAE-999D-8D4856B2D12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BA59FB72-6EBE-43B9-88F0-563508D15DD8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56799CF8-E13D-4902-B759-13EFE2425E0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4406BF69-B6A5-43FD-8089-1DF8859B6A1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8626E0E5-1513-461A-AB2B-82E16D4DDF2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47AFA0E7-20A1-4257-8180-383ECF86A58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64FA7FA-4DB4-494C-BDA0-DE53274CBC7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CD4C5B3B-34FD-4FB9-B08B-57600E9B83C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A4BCB06A-8490-4328-A93B-929938D967D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E8AAE13F-9CE8-4351-B6BC-39C18EE58CD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FDFC72A5-330D-4110-8BE5-CF244935466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496910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858FF75-6A3C-44C2-A20C-95573BC171C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D229F080-A11C-45C3-9892-2A193E3A8D3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A00815D4-4773-4DD3-BF3E-F4286DE21FC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11FCE5B3-AA3E-4628-A633-F7887C904F1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824C54B7-7046-49CA-929E-CD4DA8582B4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68784B53-51D1-46FA-B171-18BE58A8E9F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6A0C4797-D491-41BF-8193-AFB573F9C3B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532A9B92-4DB5-4300-993C-5AA6264E980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F8E57C75-E72C-4881-BC6A-8161A87BEBC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BAAB9AE-83EF-49C8-BF7A-00D576105E9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15</xdr:row>
      <xdr:rowOff>544535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FA7A022F-97F9-4433-8061-16A20E2D6CF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18</xdr:row>
      <xdr:rowOff>171748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F6A37F8E-547B-4FEB-B046-456D72E377CA}"/>
            </a:ext>
          </a:extLst>
        </xdr:cNvPr>
        <xdr:cNvSpPr txBox="1">
          <a:spLocks noChangeArrowheads="1"/>
        </xdr:cNvSpPr>
      </xdr:nvSpPr>
      <xdr:spPr bwMode="auto">
        <a:xfrm>
          <a:off x="5400675" y="11201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18</xdr:row>
      <xdr:rowOff>171748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7378A6FF-82DD-40DF-A328-B4B475CCED93}"/>
            </a:ext>
          </a:extLst>
        </xdr:cNvPr>
        <xdr:cNvSpPr txBox="1">
          <a:spLocks noChangeArrowheads="1"/>
        </xdr:cNvSpPr>
      </xdr:nvSpPr>
      <xdr:spPr bwMode="auto">
        <a:xfrm>
          <a:off x="5400675" y="11201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18</xdr:row>
      <xdr:rowOff>171748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476B2CF6-A7E5-4E29-8EC1-21CC10259092}"/>
            </a:ext>
          </a:extLst>
        </xdr:cNvPr>
        <xdr:cNvSpPr txBox="1">
          <a:spLocks noChangeArrowheads="1"/>
        </xdr:cNvSpPr>
      </xdr:nvSpPr>
      <xdr:spPr bwMode="auto">
        <a:xfrm>
          <a:off x="5400675" y="11201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40" zoomScaleNormal="40" workbookViewId="0">
      <selection activeCell="Z12" sqref="Z12"/>
    </sheetView>
  </sheetViews>
  <sheetFormatPr defaultRowHeight="15" x14ac:dyDescent="0.25"/>
  <cols>
    <col min="1" max="1" width="8.28515625" bestFit="1" customWidth="1"/>
    <col min="2" max="2" width="66.42578125" customWidth="1"/>
    <col min="3" max="3" width="12.85546875" bestFit="1" customWidth="1"/>
    <col min="4" max="4" width="15.5703125" bestFit="1" customWidth="1"/>
    <col min="5" max="5" width="15" customWidth="1"/>
    <col min="6" max="6" width="13.5703125" customWidth="1"/>
    <col min="7" max="7" width="18.7109375" customWidth="1"/>
    <col min="8" max="8" width="28.85546875" customWidth="1"/>
    <col min="9" max="9" width="30.7109375" customWidth="1"/>
    <col min="10" max="10" width="28.28515625" bestFit="1" customWidth="1"/>
    <col min="11" max="11" width="33.85546875" customWidth="1"/>
    <col min="12" max="12" width="24" customWidth="1"/>
  </cols>
  <sheetData>
    <row r="1" spans="1:12" ht="23.25" x14ac:dyDescent="0.35">
      <c r="A1" s="2"/>
      <c r="B1" s="3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23.25" x14ac:dyDescent="0.35">
      <c r="A2" s="2"/>
      <c r="B2" s="3"/>
      <c r="C2" s="1"/>
      <c r="E2" s="2"/>
      <c r="F2" s="2"/>
      <c r="G2" s="2"/>
      <c r="H2" s="2"/>
      <c r="I2" s="2"/>
      <c r="J2" s="2"/>
      <c r="K2" s="2"/>
      <c r="L2" s="2"/>
    </row>
    <row r="3" spans="1:12" ht="23.25" x14ac:dyDescent="0.35">
      <c r="A3" s="2"/>
      <c r="B3" s="3"/>
      <c r="C3" s="1"/>
      <c r="D3" s="1"/>
      <c r="E3" s="2"/>
      <c r="F3" s="2"/>
      <c r="G3" s="2"/>
      <c r="H3" s="2"/>
      <c r="I3" s="2"/>
      <c r="J3" s="2"/>
      <c r="K3" s="2"/>
      <c r="L3" s="2"/>
    </row>
    <row r="4" spans="1:12" ht="33.75" x14ac:dyDescent="0.5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33.75" x14ac:dyDescent="0.5">
      <c r="A5" s="17"/>
      <c r="B5" s="17"/>
      <c r="C5" s="17"/>
      <c r="D5" s="17"/>
      <c r="E5" s="76" t="s">
        <v>31</v>
      </c>
      <c r="F5" s="76"/>
      <c r="G5" s="76"/>
      <c r="H5" s="76"/>
      <c r="I5" s="76"/>
      <c r="J5" s="76"/>
      <c r="K5" s="76"/>
      <c r="L5" s="76"/>
    </row>
    <row r="6" spans="1:12" ht="33.75" x14ac:dyDescent="0.5">
      <c r="A6" s="17"/>
      <c r="B6" s="17"/>
      <c r="C6" s="17"/>
      <c r="D6" s="17"/>
      <c r="E6" s="76" t="s">
        <v>32</v>
      </c>
      <c r="F6" s="76"/>
      <c r="G6" s="76"/>
      <c r="H6" s="76"/>
      <c r="I6" s="76"/>
      <c r="J6" s="76"/>
      <c r="K6" s="76"/>
      <c r="L6" s="76"/>
    </row>
    <row r="7" spans="1:12" ht="34.5" thickBot="1" x14ac:dyDescent="0.55000000000000004">
      <c r="A7" s="18"/>
      <c r="B7" s="18"/>
      <c r="C7" s="18"/>
      <c r="D7" s="18"/>
      <c r="E7" s="77" t="s">
        <v>33</v>
      </c>
      <c r="F7" s="77"/>
      <c r="G7" s="77"/>
      <c r="H7" s="77"/>
      <c r="I7" s="77"/>
      <c r="J7" s="77"/>
      <c r="K7" s="77"/>
      <c r="L7" s="77"/>
    </row>
    <row r="8" spans="1:12" ht="40.5" customHeight="1" x14ac:dyDescent="0.25">
      <c r="A8" s="84" t="s">
        <v>0</v>
      </c>
      <c r="B8" s="84" t="s">
        <v>1</v>
      </c>
      <c r="C8" s="89" t="s">
        <v>13</v>
      </c>
      <c r="D8" s="84" t="s">
        <v>2</v>
      </c>
      <c r="E8" s="86" t="s">
        <v>11</v>
      </c>
      <c r="F8" s="87"/>
      <c r="G8" s="87"/>
      <c r="H8" s="88"/>
      <c r="I8" s="78" t="s">
        <v>10</v>
      </c>
      <c r="J8" s="80" t="s">
        <v>8</v>
      </c>
      <c r="K8" s="82" t="s">
        <v>3</v>
      </c>
      <c r="L8" s="82" t="s">
        <v>7</v>
      </c>
    </row>
    <row r="9" spans="1:12" ht="172.5" customHeight="1" thickBot="1" x14ac:dyDescent="0.3">
      <c r="A9" s="85"/>
      <c r="B9" s="85"/>
      <c r="C9" s="90"/>
      <c r="D9" s="85"/>
      <c r="E9" s="32" t="s">
        <v>5</v>
      </c>
      <c r="F9" s="20" t="s">
        <v>6</v>
      </c>
      <c r="G9" s="20" t="s">
        <v>9</v>
      </c>
      <c r="H9" s="53" t="s">
        <v>12</v>
      </c>
      <c r="I9" s="79"/>
      <c r="J9" s="81"/>
      <c r="K9" s="83"/>
      <c r="L9" s="83"/>
    </row>
    <row r="10" spans="1:12" ht="69.75" x14ac:dyDescent="0.35">
      <c r="A10" s="48">
        <v>1</v>
      </c>
      <c r="B10" s="45" t="s">
        <v>29</v>
      </c>
      <c r="C10" s="41" t="s">
        <v>4</v>
      </c>
      <c r="D10" s="37">
        <v>115.2</v>
      </c>
      <c r="E10" s="33"/>
      <c r="F10" s="22"/>
      <c r="G10" s="23"/>
      <c r="H10" s="54"/>
      <c r="I10" s="14">
        <f>(F10*0.1*D10)+E10*D10</f>
        <v>0</v>
      </c>
      <c r="J10" s="57"/>
      <c r="K10" s="14">
        <f t="shared" ref="K10:K11" si="0">D10*J10</f>
        <v>0</v>
      </c>
      <c r="L10" s="14">
        <f t="shared" ref="L10:L21" si="1">K10+I10</f>
        <v>0</v>
      </c>
    </row>
    <row r="11" spans="1:12" ht="46.5" x14ac:dyDescent="0.35">
      <c r="A11" s="13">
        <v>2</v>
      </c>
      <c r="B11" s="4" t="s">
        <v>15</v>
      </c>
      <c r="C11" s="42" t="s">
        <v>14</v>
      </c>
      <c r="D11" s="38">
        <v>24</v>
      </c>
      <c r="E11" s="34"/>
      <c r="F11" s="5"/>
      <c r="G11" s="6"/>
      <c r="H11" s="55"/>
      <c r="I11" s="15"/>
      <c r="J11" s="58"/>
      <c r="K11" s="15">
        <f t="shared" si="0"/>
        <v>0</v>
      </c>
      <c r="L11" s="15">
        <f t="shared" si="1"/>
        <v>0</v>
      </c>
    </row>
    <row r="12" spans="1:12" ht="93" x14ac:dyDescent="0.35">
      <c r="A12" s="12">
        <v>3</v>
      </c>
      <c r="B12" s="4" t="s">
        <v>22</v>
      </c>
      <c r="C12" s="42" t="s">
        <v>14</v>
      </c>
      <c r="D12" s="38">
        <v>45</v>
      </c>
      <c r="E12" s="34"/>
      <c r="F12" s="5"/>
      <c r="G12" s="6"/>
      <c r="H12" s="51"/>
      <c r="I12" s="15">
        <f>H12*D12</f>
        <v>0</v>
      </c>
      <c r="J12" s="58"/>
      <c r="K12" s="15">
        <f>J12*D12</f>
        <v>0</v>
      </c>
      <c r="L12" s="15">
        <f t="shared" si="1"/>
        <v>0</v>
      </c>
    </row>
    <row r="13" spans="1:12" ht="69.75" x14ac:dyDescent="0.35">
      <c r="A13" s="49">
        <v>4</v>
      </c>
      <c r="B13" s="7" t="s">
        <v>21</v>
      </c>
      <c r="C13" s="8" t="s">
        <v>16</v>
      </c>
      <c r="D13" s="9">
        <v>1152</v>
      </c>
      <c r="E13" s="35"/>
      <c r="F13" s="11"/>
      <c r="G13" s="10"/>
      <c r="H13" s="51"/>
      <c r="I13" s="15">
        <f>H13*D13</f>
        <v>0</v>
      </c>
      <c r="J13" s="58"/>
      <c r="K13" s="15">
        <f t="shared" ref="K13:K21" si="2">J13*D13</f>
        <v>0</v>
      </c>
      <c r="L13" s="15">
        <f t="shared" si="1"/>
        <v>0</v>
      </c>
    </row>
    <row r="14" spans="1:12" ht="69.75" x14ac:dyDescent="0.35">
      <c r="A14" s="49">
        <v>5</v>
      </c>
      <c r="B14" s="7" t="s">
        <v>23</v>
      </c>
      <c r="C14" s="8" t="s">
        <v>14</v>
      </c>
      <c r="D14" s="9">
        <v>286</v>
      </c>
      <c r="E14" s="35"/>
      <c r="F14" s="11"/>
      <c r="G14" s="10"/>
      <c r="H14" s="56"/>
      <c r="I14" s="15">
        <f t="shared" ref="I14:I21" si="3">H14*D14</f>
        <v>0</v>
      </c>
      <c r="J14" s="58"/>
      <c r="K14" s="15">
        <f t="shared" si="2"/>
        <v>0</v>
      </c>
      <c r="L14" s="15">
        <f t="shared" si="1"/>
        <v>0</v>
      </c>
    </row>
    <row r="15" spans="1:12" ht="46.5" x14ac:dyDescent="0.35">
      <c r="A15" s="49">
        <v>6</v>
      </c>
      <c r="B15" s="7" t="s">
        <v>17</v>
      </c>
      <c r="C15" s="8" t="s">
        <v>14</v>
      </c>
      <c r="D15" s="9">
        <v>168</v>
      </c>
      <c r="E15" s="35"/>
      <c r="F15" s="11"/>
      <c r="G15" s="10"/>
      <c r="H15" s="51"/>
      <c r="I15" s="15">
        <f t="shared" si="3"/>
        <v>0</v>
      </c>
      <c r="J15" s="58"/>
      <c r="K15" s="15">
        <f t="shared" si="2"/>
        <v>0</v>
      </c>
      <c r="L15" s="15">
        <f t="shared" si="1"/>
        <v>0</v>
      </c>
    </row>
    <row r="16" spans="1:12" ht="93" x14ac:dyDescent="0.35">
      <c r="A16" s="49">
        <v>7</v>
      </c>
      <c r="B16" s="7" t="s">
        <v>24</v>
      </c>
      <c r="C16" s="8" t="s">
        <v>14</v>
      </c>
      <c r="D16" s="9">
        <v>40</v>
      </c>
      <c r="E16" s="35"/>
      <c r="F16" s="11"/>
      <c r="G16" s="10"/>
      <c r="H16" s="51"/>
      <c r="I16" s="15">
        <f t="shared" si="3"/>
        <v>0</v>
      </c>
      <c r="J16" s="58"/>
      <c r="K16" s="15">
        <f t="shared" si="2"/>
        <v>0</v>
      </c>
      <c r="L16" s="15">
        <f t="shared" si="1"/>
        <v>0</v>
      </c>
    </row>
    <row r="17" spans="1:12" ht="93" x14ac:dyDescent="0.35">
      <c r="A17" s="49">
        <v>8</v>
      </c>
      <c r="B17" s="91" t="s">
        <v>28</v>
      </c>
      <c r="C17" s="8" t="s">
        <v>14</v>
      </c>
      <c r="D17" s="9">
        <v>384</v>
      </c>
      <c r="E17" s="35"/>
      <c r="F17" s="11"/>
      <c r="G17" s="10"/>
      <c r="H17" s="51"/>
      <c r="I17" s="15">
        <f t="shared" si="3"/>
        <v>0</v>
      </c>
      <c r="J17" s="58"/>
      <c r="K17" s="15">
        <f t="shared" si="2"/>
        <v>0</v>
      </c>
      <c r="L17" s="15">
        <f t="shared" si="1"/>
        <v>0</v>
      </c>
    </row>
    <row r="18" spans="1:12" ht="69.75" x14ac:dyDescent="0.35">
      <c r="A18" s="49">
        <v>9</v>
      </c>
      <c r="B18" s="91" t="s">
        <v>18</v>
      </c>
      <c r="C18" s="8" t="s">
        <v>19</v>
      </c>
      <c r="D18" s="9">
        <f>D13</f>
        <v>1152</v>
      </c>
      <c r="E18" s="35"/>
      <c r="F18" s="11"/>
      <c r="G18" s="10"/>
      <c r="H18" s="51"/>
      <c r="I18" s="15">
        <f t="shared" si="3"/>
        <v>0</v>
      </c>
      <c r="J18" s="58"/>
      <c r="K18" s="15">
        <f t="shared" si="2"/>
        <v>0</v>
      </c>
      <c r="L18" s="15">
        <f t="shared" si="1"/>
        <v>0</v>
      </c>
    </row>
    <row r="19" spans="1:12" ht="46.5" x14ac:dyDescent="0.35">
      <c r="A19" s="49">
        <v>10</v>
      </c>
      <c r="B19" s="91" t="s">
        <v>27</v>
      </c>
      <c r="C19" s="8" t="s">
        <v>25</v>
      </c>
      <c r="D19" s="9">
        <v>172.8</v>
      </c>
      <c r="E19" s="35"/>
      <c r="F19" s="11"/>
      <c r="G19" s="10"/>
      <c r="H19" s="56"/>
      <c r="I19" s="15">
        <f t="shared" si="3"/>
        <v>0</v>
      </c>
      <c r="J19" s="58"/>
      <c r="K19" s="15">
        <f t="shared" si="2"/>
        <v>0</v>
      </c>
      <c r="L19" s="15">
        <f t="shared" si="1"/>
        <v>0</v>
      </c>
    </row>
    <row r="20" spans="1:12" ht="23.25" x14ac:dyDescent="0.35">
      <c r="A20" s="49">
        <v>11</v>
      </c>
      <c r="B20" s="91" t="s">
        <v>26</v>
      </c>
      <c r="C20" s="8" t="s">
        <v>25</v>
      </c>
      <c r="D20" s="9">
        <f>D13*0.2</f>
        <v>230.4</v>
      </c>
      <c r="E20" s="35"/>
      <c r="F20" s="11"/>
      <c r="G20" s="10"/>
      <c r="H20" s="51"/>
      <c r="I20" s="15">
        <f t="shared" si="3"/>
        <v>0</v>
      </c>
      <c r="J20" s="58"/>
      <c r="K20" s="15">
        <f t="shared" si="2"/>
        <v>0</v>
      </c>
      <c r="L20" s="15">
        <f t="shared" si="1"/>
        <v>0</v>
      </c>
    </row>
    <row r="21" spans="1:12" ht="47.25" thickBot="1" x14ac:dyDescent="0.4">
      <c r="A21" s="50">
        <v>12</v>
      </c>
      <c r="B21" s="92" t="s">
        <v>20</v>
      </c>
      <c r="C21" s="43" t="s">
        <v>19</v>
      </c>
      <c r="D21" s="39">
        <v>1152</v>
      </c>
      <c r="E21" s="36"/>
      <c r="F21" s="24"/>
      <c r="G21" s="25"/>
      <c r="H21" s="52"/>
      <c r="I21" s="16">
        <f t="shared" si="3"/>
        <v>0</v>
      </c>
      <c r="J21" s="59"/>
      <c r="K21" s="16">
        <f t="shared" si="2"/>
        <v>0</v>
      </c>
      <c r="L21" s="16">
        <f t="shared" si="1"/>
        <v>0</v>
      </c>
    </row>
    <row r="22" spans="1:12" ht="24" thickBot="1" x14ac:dyDescent="0.4">
      <c r="A22" s="40"/>
      <c r="B22" s="46" t="s">
        <v>34</v>
      </c>
      <c r="C22" s="40"/>
      <c r="D22" s="40"/>
      <c r="E22" s="26"/>
      <c r="F22" s="27"/>
      <c r="G22" s="27"/>
      <c r="H22" s="29"/>
      <c r="I22" s="16">
        <f>SUM(I10:I21)</f>
        <v>0</v>
      </c>
      <c r="J22" s="60"/>
      <c r="K22" s="16">
        <f>SUM(K10:K21)</f>
        <v>0</v>
      </c>
      <c r="L22" s="62">
        <f>SUM(L10:L21)</f>
        <v>0</v>
      </c>
    </row>
    <row r="23" spans="1:12" ht="23.25" x14ac:dyDescent="0.35">
      <c r="A23" s="31"/>
      <c r="B23" s="47" t="s">
        <v>35</v>
      </c>
      <c r="C23" s="31"/>
      <c r="D23" s="31"/>
      <c r="E23" s="28"/>
      <c r="F23" s="21"/>
      <c r="G23" s="21"/>
      <c r="H23" s="30"/>
      <c r="I23" s="31"/>
      <c r="J23" s="61"/>
      <c r="K23" s="44"/>
      <c r="L23" s="14">
        <f>L22*20/120</f>
        <v>0</v>
      </c>
    </row>
    <row r="24" spans="1:12" ht="24" thickBot="1" x14ac:dyDescent="0.4">
      <c r="A24" s="63"/>
      <c r="B24" s="64" t="s">
        <v>36</v>
      </c>
      <c r="C24" s="63"/>
      <c r="D24" s="63"/>
      <c r="E24" s="65"/>
      <c r="F24" s="66"/>
      <c r="G24" s="66"/>
      <c r="H24" s="67"/>
      <c r="I24" s="63"/>
      <c r="J24" s="68"/>
      <c r="K24" s="69"/>
      <c r="L24" s="19">
        <f>L22-L23</f>
        <v>0</v>
      </c>
    </row>
    <row r="25" spans="1:12" ht="24" thickBot="1" x14ac:dyDescent="0.3">
      <c r="A25" s="72"/>
      <c r="B25" s="71" t="s">
        <v>37</v>
      </c>
      <c r="C25" s="70"/>
      <c r="D25" s="70"/>
      <c r="E25" s="73" t="s">
        <v>39</v>
      </c>
      <c r="F25" s="74"/>
      <c r="G25" s="74"/>
      <c r="H25" s="74"/>
      <c r="I25" s="74"/>
      <c r="J25" s="74"/>
      <c r="K25" s="74"/>
      <c r="L25" s="75"/>
    </row>
    <row r="26" spans="1:12" ht="24" thickBot="1" x14ac:dyDescent="0.3">
      <c r="A26" s="72"/>
      <c r="B26" s="71" t="s">
        <v>38</v>
      </c>
      <c r="C26" s="46"/>
      <c r="D26" s="46"/>
      <c r="E26" s="73" t="s">
        <v>40</v>
      </c>
      <c r="F26" s="74"/>
      <c r="G26" s="74"/>
      <c r="H26" s="74"/>
      <c r="I26" s="74"/>
      <c r="J26" s="74"/>
      <c r="K26" s="74"/>
      <c r="L26" s="75"/>
    </row>
    <row r="27" spans="1:12" ht="24" thickBot="1" x14ac:dyDescent="0.3">
      <c r="A27" s="72"/>
      <c r="B27" s="71" t="s">
        <v>41</v>
      </c>
      <c r="C27" s="46"/>
      <c r="D27" s="46"/>
      <c r="E27" s="73" t="s">
        <v>42</v>
      </c>
      <c r="F27" s="74"/>
      <c r="G27" s="74"/>
      <c r="H27" s="74"/>
      <c r="I27" s="74"/>
      <c r="J27" s="74"/>
      <c r="K27" s="74"/>
      <c r="L27" s="75"/>
    </row>
  </sheetData>
  <mergeCells count="16">
    <mergeCell ref="E27:L27"/>
    <mergeCell ref="E25:L25"/>
    <mergeCell ref="E26:L26"/>
    <mergeCell ref="A4:L4"/>
    <mergeCell ref="E5:L5"/>
    <mergeCell ref="E6:L6"/>
    <mergeCell ref="E7:L7"/>
    <mergeCell ref="I8:I9"/>
    <mergeCell ref="J8:J9"/>
    <mergeCell ref="K8:K9"/>
    <mergeCell ref="L8:L9"/>
    <mergeCell ref="A8:A9"/>
    <mergeCell ref="B8:B9"/>
    <mergeCell ref="D8:D9"/>
    <mergeCell ref="E8:H8"/>
    <mergeCell ref="C8:C9"/>
  </mergeCells>
  <pageMargins left="0.7" right="0.7" top="0.75" bottom="0.75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2020-09-25T09:29:49Z</dcterms:modified>
</cp:coreProperties>
</file>